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گزارش عملکرد شش ماهه\6. گزارش ششم اسفند 1403\فرم خام. دوم 1403\تکالیف عمومی\"/>
    </mc:Choice>
  </mc:AlternateContent>
  <bookViews>
    <workbookView xWindow="120" yWindow="75" windowWidth="20250" windowHeight="1024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G11" i="1" l="1"/>
  <c r="G8" i="1"/>
  <c r="H17" i="1" l="1"/>
  <c r="I17" i="1" s="1"/>
  <c r="H16" i="1"/>
  <c r="I16" i="1" s="1"/>
  <c r="H15" i="1"/>
  <c r="H14" i="1"/>
  <c r="I14" i="1" s="1"/>
  <c r="H13" i="1"/>
  <c r="I13" i="1" s="1"/>
  <c r="H12" i="1"/>
  <c r="I12" i="1" s="1"/>
  <c r="H10" i="1"/>
  <c r="I10" i="1" s="1"/>
  <c r="H9" i="1"/>
  <c r="I9" i="1" s="1"/>
  <c r="H7" i="1"/>
  <c r="I7" i="1" s="1"/>
  <c r="H6" i="1"/>
  <c r="I6" i="1" l="1"/>
  <c r="I8" i="1" s="1"/>
  <c r="I15" i="1"/>
  <c r="I11" i="1"/>
</calcChain>
</file>

<file path=xl/comments1.xml><?xml version="1.0" encoding="utf-8"?>
<comments xmlns="http://schemas.openxmlformats.org/spreadsheetml/2006/main">
  <authors>
    <author>Ali</author>
  </authors>
  <commentList>
    <comment ref="G6" authorId="0" shapeId="0">
      <text>
        <r>
          <rPr>
            <b/>
            <sz val="9"/>
            <color indexed="81"/>
            <rFont val="Tahoma"/>
            <family val="2"/>
          </rPr>
          <t>مستندات مورد نیاز:</t>
        </r>
        <r>
          <rPr>
            <sz val="9"/>
            <color indexed="81"/>
            <rFont val="Tahoma"/>
            <family val="2"/>
          </rPr>
          <t xml:space="preserve">
ـ ظرفیت منازل مسکونی سازمانی دستگاه و میانگین مدت زمان بهره برداری:
ـ تعداد واحد مسکونی سازمانی دستگاه به تفکیک آدرس، تعداد واحدهای مسکونی تخلیه شده در شش ماه گذشته به تفکیک آدرس و میانگین مدت زمان بهره برداری به صورت روزانه
ـ تعداد منازل مسکونی در اختیار کارکنان دارای سه فرزند و بیشتر فاقد مسکن و میانگین مدت زمان بهره برداری
نام، نام خانوادگی، شماره ملی و شماره پرسنلی کارمند دارای سه فرزند و بیشتر ساکن در منزل مسکونی، تاریخ تولد آخرین فرزند، تاریخ شروع اسکان، محل دقیق اسکان و میانگین مدت زمان بهره برداری به صورت روزانه</t>
        </r>
        <r>
          <rPr>
            <b/>
            <sz val="9"/>
            <color indexed="81"/>
            <rFont val="Tahoma"/>
            <family val="2"/>
          </rPr>
          <t xml:space="preserve">
</t>
        </r>
      </text>
    </comment>
    <comment ref="G7" authorId="0" shapeId="0">
      <text>
        <r>
          <rPr>
            <b/>
            <sz val="9"/>
            <color indexed="81"/>
            <rFont val="Tahoma"/>
            <family val="2"/>
          </rPr>
          <t xml:space="preserve">مستندات مورد نیاز:
</t>
        </r>
        <r>
          <rPr>
            <sz val="9"/>
            <color indexed="81"/>
            <rFont val="Tahoma"/>
            <family val="2"/>
          </rPr>
          <t xml:space="preserve">ـ ظرفیت منازل مسکونی سازمانی دستگاه:
تعداد واحد مسکونی سازمانی دستگاه به تفکیک آدرس، تعداد واحدهای مسکونی تخلیه شده در شش ماه گذشته به تفکیک آدرس
- تعداد منازل مسکونی در اختیار کارکنان دارای سه فرزند و بیشتر فاقد مسکن:
نام، نام خانوادگی، شماره ملی و شماره پرسنلی کارمند دارای سه فرزند ساکن در منزل مسکونی، تاریخ تولد آخرین فرزند، تاریخ شروع اسکان، نشانی محل دقیق اسکان
</t>
        </r>
      </text>
    </comment>
    <comment ref="G9" authorId="0" shapeId="0">
      <text>
        <r>
          <rPr>
            <b/>
            <sz val="9"/>
            <color indexed="81"/>
            <rFont val="Tahoma"/>
            <family val="2"/>
          </rPr>
          <t xml:space="preserve">مستندات مورد نیاز برای مادرانی که از این قانون استفاده کرده اند:
</t>
        </r>
        <r>
          <rPr>
            <sz val="9"/>
            <color indexed="81"/>
            <rFont val="Tahoma"/>
            <family val="2"/>
          </rPr>
          <t xml:space="preserve">نام، نام خانوادگی، شماره ملی، نشانی محل کار/ سکونت، کد پرسنلی، تعداد فرزندان، مدت زمان مرخصی، مستندات پرداخت حقوق و فوق‌العاده‌های مرتبط، تاریخ ثبت تقاضا، تاریخ تایید مرخصی، تاریخ تولد آخرین فرزند
</t>
        </r>
        <r>
          <rPr>
            <b/>
            <sz val="9"/>
            <color indexed="81"/>
            <rFont val="Tahoma"/>
            <family val="2"/>
          </rPr>
          <t>مستندات مورد نیاز برای مادران مشمول این قانون:</t>
        </r>
        <r>
          <rPr>
            <sz val="9"/>
            <color indexed="81"/>
            <rFont val="Tahoma"/>
            <family val="2"/>
          </rPr>
          <t xml:space="preserve">
نام، نام خانوادگی، شماره ملی، نشانی محل کار/ سکونت، کد پرسنلی، تعداد فرزندان، تاریخ تولد آخرین فرزند
</t>
        </r>
      </text>
    </comment>
    <comment ref="G10" authorId="0" shapeId="0">
      <text>
        <r>
          <rPr>
            <b/>
            <sz val="9"/>
            <color indexed="81"/>
            <rFont val="Tahoma"/>
            <family val="2"/>
          </rPr>
          <t xml:space="preserve">مستندات مورد نیاز برای مادرانی که از این قانون استفاده کرده اند:
</t>
        </r>
        <r>
          <rPr>
            <sz val="9"/>
            <color indexed="81"/>
            <rFont val="Tahoma"/>
            <family val="2"/>
          </rPr>
          <t xml:space="preserve">نام، نام خانوادگی، شماره ملی، نشانی محل کار/ سکونت، کد پرسنلی، تعداد فرزندان، مدت زمان مرخصی، مستندات پرداخت حقوق و فوق‌العاده‌های مرتبط، تاریخ ثبت تقاضا، تاریخ تایید مرخصی، تاریخ تولد آخرین فرزند
</t>
        </r>
        <r>
          <rPr>
            <b/>
            <sz val="9"/>
            <color indexed="81"/>
            <rFont val="Tahoma"/>
            <family val="2"/>
          </rPr>
          <t>مستندات مورد نیاز برای مادران مشمول این قانون:</t>
        </r>
        <r>
          <rPr>
            <sz val="9"/>
            <color indexed="81"/>
            <rFont val="Tahoma"/>
            <family val="2"/>
          </rPr>
          <t xml:space="preserve">
نام، نام خانوادگی، شماره ملی، نشانی محل کار/ سکونت، کد پرسنلی، تعداد فرزندان، تاریخ تولد آخرین فرزند
فهرست مادران صاحب فرزند دو و یا چندقلو که از مرخصی زایمان استفاده کرده اند به تفکیک نام و نام خانوادگی، کد ملی، محل خدمت به تفکیک خصوصی و دولتی، مدت مرخصی زایمان</t>
        </r>
      </text>
    </comment>
    <comment ref="G12" authorId="0" shapeId="0">
      <text>
        <r>
          <rPr>
            <b/>
            <sz val="9"/>
            <color indexed="81"/>
            <rFont val="Tahoma"/>
            <family val="2"/>
          </rPr>
          <t xml:space="preserve">مستندات مورد نیاز:
</t>
        </r>
        <r>
          <rPr>
            <sz val="9"/>
            <color indexed="81"/>
            <rFont val="Tahoma"/>
            <family val="2"/>
          </rPr>
          <t xml:space="preserve">
     ـ آمار و لیست مادرانی که در نوبت کاری‌ شب فعالیت می‌کنند، شامل: نام، نام خانوادگی، شماره ملی، کدپرسنلی، نشانی محل کار/زندگی، شماره تماس، تعداد فرزندان، مرتبه تولد فرزند، تاریخ تولد آخرین فرزند
   ـ آمار تعداد کل مادران باردار یا داری فرزند شیرخوار تا دوسال شاغل در فعالیت‌هایی که نیازمند نوبت کاری شب می‌باشد: 
نام، نام خانوادگی، شماره ملی، کدپرسنلی، نشانی محل کار/زندگی، شماره تماس، تعداد فرزندان، مرتبه تولد فرزند، تاریخ تولد آخرین فرزند
</t>
        </r>
      </text>
    </comment>
    <comment ref="G13" authorId="0" shapeId="0">
      <text>
        <r>
          <rPr>
            <b/>
            <sz val="9"/>
            <color indexed="81"/>
            <rFont val="Tahoma"/>
            <family val="2"/>
          </rPr>
          <t xml:space="preserve">مستندات مورد نیاز:
   </t>
        </r>
        <r>
          <rPr>
            <sz val="9"/>
            <color indexed="81"/>
            <rFont val="Tahoma"/>
            <family val="2"/>
          </rPr>
          <t xml:space="preserve">    ـ آمار و لیست مادران شاغل بارداری که حداقل به مدت چهار ماه در دوران بارداری دورکاری کرده‌اند، شامل: نام، نام خانوادگی، شماره ملی، کدپرسنلی، نشانی محل کار/زندگی، شماره تماس، تعداد فرزندان، مرتبه تولد فرزند، تاریخ تولد آخرین فرزند
     ـ آمار تعداد کل مادران باردار شاغل متقاضی دورکاری در مشاغلی که امکان دورکاری برای آنها فراهم است: نام، نام خانوادگی، شماره ملی، کدپرسنلی، نشانی محل کار/زندگی، شماره تماس، تعداد فرزندان، مرتبه تولد فرزند، تاریخ تولد آخرین فرزند</t>
        </r>
        <r>
          <rPr>
            <b/>
            <sz val="9"/>
            <color indexed="81"/>
            <rFont val="Tahoma"/>
            <family val="2"/>
          </rPr>
          <t xml:space="preserve">
</t>
        </r>
      </text>
    </comment>
    <comment ref="G14" authorId="0" shapeId="0">
      <text>
        <r>
          <rPr>
            <b/>
            <sz val="9"/>
            <color indexed="81"/>
            <rFont val="Tahoma"/>
            <family val="2"/>
          </rPr>
          <t xml:space="preserve">مستندات مورد نیاز:
</t>
        </r>
        <r>
          <rPr>
            <sz val="9"/>
            <color indexed="81"/>
            <rFont val="Tahoma"/>
            <family val="2"/>
          </rPr>
          <t xml:space="preserve">      ـ آمار و لیست مادرانی که از از کاهش سن بازنشستگی به تفکیک مرتبه تولد فرزند برخوردار شده‌اند: نام، نام خانوادگی، شماره ملی، کدپرسنلی، نشانی محل کار/زندگی، شماره تماس، تعداد فرزندان، مرتبه تولد فرزند، تاریخ تولد آخرین فرزند، میزان کاهش سن بازنشستگی
    ـ آمار تعداد کل مادران شاغلی که از زمان لازم‌الاجراء شدن این قانون فرزند یا فرزندانی به دنیا آورده‌اند: تعداد کل مادران شاغلی که از زمان لازم‌الاجراء شدن این قانون فرزند یا فرزندانی به دنیا آورده‌اند
</t>
        </r>
      </text>
    </comment>
    <comment ref="G15" authorId="0" shapeId="0">
      <text>
        <r>
          <rPr>
            <b/>
            <sz val="9"/>
            <color indexed="81"/>
            <rFont val="Tahoma"/>
            <family val="2"/>
          </rPr>
          <t xml:space="preserve">مستندات مورد نیاز:
</t>
        </r>
        <r>
          <rPr>
            <sz val="9"/>
            <color indexed="81"/>
            <rFont val="Tahoma"/>
            <family val="2"/>
          </rPr>
          <t xml:space="preserve">تعداد کارکنان هر دستگاه به تفکیک نوع همکاری استخدامی، تجرد و تأهل، سال تأهل 
تعداد کارکنان متأهل هر دستگاه به تفکیک نوع ارتباط استخدامی، سن، تعداد و سن فرزندان، تاریخ تولد آخرین فرزند
</t>
        </r>
      </text>
    </comment>
    <comment ref="G16" authorId="0" shapeId="0">
      <text>
        <r>
          <rPr>
            <b/>
            <sz val="9"/>
            <color indexed="81"/>
            <rFont val="Tahoma"/>
            <family val="2"/>
          </rPr>
          <t xml:space="preserve">مستندات مورد نیاز:
</t>
        </r>
        <r>
          <rPr>
            <sz val="9"/>
            <color indexed="81"/>
            <rFont val="Tahoma"/>
            <family val="2"/>
          </rPr>
          <t xml:space="preserve">  مشخصات موقعیت مکانی فضا به تفکیک هر دستگاه، متراژ، بهداشت محیط، نقشه فضا، امکانات تامین شده
</t>
        </r>
      </text>
    </comment>
    <comment ref="G17" authorId="0" shapeId="0">
      <text>
        <r>
          <rPr>
            <b/>
            <sz val="9"/>
            <color indexed="81"/>
            <rFont val="Tahoma"/>
            <family val="2"/>
          </rPr>
          <t xml:space="preserve">مستندات مورد نیاز:
</t>
        </r>
        <r>
          <rPr>
            <sz val="9"/>
            <color indexed="81"/>
            <rFont val="Tahoma"/>
            <family val="2"/>
          </rPr>
          <t xml:space="preserve">نام دستگاه، محل راه اندازی مهد کودک، نوع ملک، مساحت، تعداد کودک تحت مراقبت به تفکیک نام و نام خانوادگی، نام مادر، شماره پرسنلی مادر، سن کودک، گروههای سنی کودکان، تعداد مربی، ساعت کاری مهد کودک
</t>
        </r>
      </text>
    </comment>
  </commentList>
</comments>
</file>

<file path=xl/sharedStrings.xml><?xml version="1.0" encoding="utf-8"?>
<sst xmlns="http://schemas.openxmlformats.org/spreadsheetml/2006/main" count="31" uniqueCount="27">
  <si>
    <t>ماده</t>
  </si>
  <si>
    <t>ردیف</t>
  </si>
  <si>
    <t>میانگین مدت زمان بهره‌برداری خانواده‌های دارای سه فرزند و بیشتر از منازل سازمانی هر دستگاه نسبت به میانگین مدت زمان بهره‌برداری خانواده‌های دارای کمتر از سه فرزند</t>
  </si>
  <si>
    <t>تعداد</t>
  </si>
  <si>
    <t>تعداد کل</t>
  </si>
  <si>
    <t>نسبت شاخص</t>
  </si>
  <si>
    <t>امتیاز</t>
  </si>
  <si>
    <t>-</t>
  </si>
  <si>
    <t>الف</t>
  </si>
  <si>
    <t>ب</t>
  </si>
  <si>
    <t>پ</t>
  </si>
  <si>
    <t>ت</t>
  </si>
  <si>
    <t>باسمه تعالی</t>
  </si>
  <si>
    <t xml:space="preserve">نحوه محاسبه شاخص </t>
  </si>
  <si>
    <r>
      <t>دستگاه:</t>
    </r>
    <r>
      <rPr>
        <sz val="12"/>
        <color rgb="FF0070C0"/>
        <rFont val="Calibri"/>
        <family val="2"/>
      </rPr>
      <t xml:space="preserve"> </t>
    </r>
    <r>
      <rPr>
        <b/>
        <sz val="12"/>
        <color rgb="FF0070C0"/>
        <rFont val="B Titr"/>
        <charset val="178"/>
      </rPr>
      <t>کلیه دستگاه های مذکور در  ماده 29 قانون برنامه ششم توسعه</t>
    </r>
  </si>
  <si>
    <t>وضعیت ارائه مستندات</t>
  </si>
  <si>
    <t>تبصره/بند</t>
  </si>
  <si>
    <t>تعداد منازل مسکونی در اختیار کارکنان دارای سه فرزند و بیشتر فاقد مسکن هر دستگاه از تعداد کل منازل مسکونی هر دستگاه</t>
  </si>
  <si>
    <t>تعداد مادرانی که از مدت نه ماه تمام مرخصی زایمان با پرداخت تمام حقوق و فوق‌العاده‌های مرتبط استفاده کرده‌اند از کل مادران شاغل مشمول این قانون</t>
  </si>
  <si>
    <t>تعداد مادران شاغل که صاحب فرزند دوقلو و چندقلو شده و از 12 ماه مرخصی زایمان با حقوق و فوق العاده های مرتبط استفاده کرده اند ازکل تعداد مادران شاغلی که صاحب فرزند دوقلو و چندقلو شده اند</t>
  </si>
  <si>
    <t xml:space="preserve">تعداد مادران شاغل باردار یا دارای فرزند شیرخوار تا دوسال که از نوبت کاری‌ شب معاف شده اند از کل مادران باردار یا دارای فرزند شیرخوار تا دوسال شاغل در فعالیت‌هایی که نیازمند نوبت کاری شب می‌باشد </t>
  </si>
  <si>
    <t>تعداد مادران شاغل بارداری که حداقل به مدت چهار ماه در دوران بارداری دورکاری کرده‌اند /از کل مادران باردار شاغل متقاضی دورکاری در مشاغلی که امکان دورکاری برای آنها فراهم است</t>
  </si>
  <si>
    <t>تعداد مادران شاغلی که از کاهش سن بازنشستگی به تفکیک مرتبه تولد فرزند برخوردار شده‌اند از کل مادران شاغلی که از زمان لازم‌الاجراء شدن این قانون فرزند یا فرزندانی به دنیا آورده‌اند و بازنشسته شده اند.</t>
  </si>
  <si>
    <t>تعداد فضاهای اختصاص داده شده جهت رفع نیاز کودکان و مادران باردار  جهت استراحت و شیردهی و نگهداری کودکان در هر دستگاه/ از کل تعداد اماکن عمومی، خدماتی و آموزشی و رفاهی تحت اختیار یا نظارت هر دستگاه</t>
  </si>
  <si>
    <t>تعداد مهد کودک‌های راه اندازی شده در ادارات ذیل هریک از دستگاه‌ها از کل تعداد ادارات ذیل هریک از دستگاهها در کشور</t>
  </si>
  <si>
    <t>ارزيابي عملكرد شش ماهه دوم سال ‌1403 ـ تکالیف عمومی ـ فرم شماره (1) ـ دستگاه‌هاي اجرايي(سطح ملي)</t>
  </si>
  <si>
    <t>تعداد افراد تشویق شده توسط هر دستگاه که در شش ماه دوم سال 1403  ازدواج کرده­اند یا صاحب فرزند شده  از کل کارکنان آن دستگاه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</si>
</sst>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sz val="14"/>
      <color theme="1"/>
      <name val="B Titr"/>
      <charset val="178"/>
    </font>
    <font>
      <b/>
      <sz val="11"/>
      <color theme="1"/>
      <name val="B Mitra"/>
      <charset val="178"/>
    </font>
    <font>
      <sz val="12"/>
      <color rgb="FF000000"/>
      <name val="B Mitra"/>
      <charset val="178"/>
    </font>
    <font>
      <b/>
      <sz val="14"/>
      <color theme="1"/>
      <name val="B Nazanin"/>
      <charset val="178"/>
    </font>
    <font>
      <sz val="13"/>
      <color theme="1"/>
      <name val="B Nazanin"/>
      <charset val="178"/>
    </font>
    <font>
      <b/>
      <sz val="12"/>
      <color rgb="FF0070C0"/>
      <name val="B Titr"/>
      <charset val="178"/>
    </font>
    <font>
      <sz val="12"/>
      <color rgb="FF0070C0"/>
      <name val="Calibri"/>
      <family val="2"/>
    </font>
    <font>
      <sz val="14"/>
      <color theme="1"/>
      <name val="B Nazanin"/>
      <charset val="178"/>
    </font>
    <font>
      <sz val="9"/>
      <color indexed="81"/>
      <name val="Tahoma"/>
      <family val="2"/>
    </font>
    <font>
      <b/>
      <sz val="9"/>
      <color indexed="81"/>
      <name val="Tahoma"/>
      <family val="2"/>
    </font>
    <font>
      <b/>
      <u/>
      <sz val="11"/>
      <color theme="1"/>
      <name val="B Mitra"/>
      <charset val="178"/>
    </font>
    <font>
      <b/>
      <sz val="10"/>
      <color theme="1"/>
      <name val="B Mitra"/>
      <charset val="17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2"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xf>
    <xf numFmtId="2" fontId="4" fillId="0" borderId="1" xfId="0" applyNumberFormat="1" applyFont="1" applyBorder="1" applyAlignment="1">
      <alignment horizontal="right" vertical="center" wrapText="1"/>
    </xf>
    <xf numFmtId="0" fontId="5" fillId="3"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7" fillId="0" borderId="0" xfId="0" applyFont="1" applyBorder="1" applyAlignment="1">
      <alignment horizontal="center"/>
    </xf>
    <xf numFmtId="2" fontId="9" fillId="3" borderId="1" xfId="0" applyNumberFormat="1" applyFont="1" applyFill="1" applyBorder="1" applyAlignment="1">
      <alignment horizontal="center" vertical="center"/>
    </xf>
    <xf numFmtId="0" fontId="9"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2" fontId="13" fillId="2" borderId="1" xfId="0" applyNumberFormat="1" applyFont="1" applyFill="1" applyBorder="1" applyAlignment="1">
      <alignment horizontal="center" vertical="center"/>
    </xf>
    <xf numFmtId="164" fontId="9" fillId="3" borderId="1" xfId="1" applyNumberFormat="1" applyFont="1" applyFill="1" applyBorder="1" applyAlignment="1">
      <alignment horizontal="center" vertical="center"/>
    </xf>
    <xf numFmtId="0" fontId="9" fillId="0" borderId="1" xfId="0" applyNumberFormat="1" applyFont="1" applyBorder="1" applyAlignment="1" applyProtection="1">
      <alignment horizontal="center" vertical="center"/>
    </xf>
    <xf numFmtId="0" fontId="9" fillId="3" borderId="1" xfId="0" applyNumberFormat="1" applyFont="1" applyFill="1" applyBorder="1" applyAlignment="1">
      <alignment horizontal="center" vertical="center"/>
    </xf>
    <xf numFmtId="0" fontId="2" fillId="0" borderId="0" xfId="0" applyFont="1" applyAlignment="1">
      <alignment horizontal="center"/>
    </xf>
    <xf numFmtId="0" fontId="7" fillId="0" borderId="0" xfId="0" applyFont="1" applyBorder="1" applyAlignment="1">
      <alignment horizontal="center"/>
    </xf>
    <xf numFmtId="0" fontId="12" fillId="0" borderId="0" xfId="0" applyFont="1" applyAlignment="1">
      <alignment horizontal="right"/>
    </xf>
    <xf numFmtId="0" fontId="3" fillId="0" borderId="0" xfId="0" applyFont="1" applyAlignment="1">
      <alignment horizontal="right"/>
    </xf>
    <xf numFmtId="164" fontId="5" fillId="3" borderId="2" xfId="1" applyNumberFormat="1" applyFont="1" applyFill="1" applyBorder="1" applyAlignment="1" applyProtection="1">
      <alignment horizontal="center" vertical="center"/>
      <protection hidden="1"/>
    </xf>
    <xf numFmtId="164" fontId="5" fillId="3" borderId="3" xfId="1" applyNumberFormat="1" applyFont="1" applyFill="1" applyBorder="1" applyAlignment="1" applyProtection="1">
      <alignment horizontal="center" vertical="center"/>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17"/>
  <sheetViews>
    <sheetView rightToLeft="1" tabSelected="1" zoomScaleNormal="100" workbookViewId="0">
      <selection activeCell="D10" sqref="D10"/>
    </sheetView>
  </sheetViews>
  <sheetFormatPr defaultRowHeight="15" x14ac:dyDescent="0.25"/>
  <cols>
    <col min="1" max="1" width="5.7109375" customWidth="1"/>
    <col min="2" max="2" width="5.5703125" customWidth="1"/>
    <col min="3" max="3" width="6.28515625" customWidth="1"/>
    <col min="4" max="4" width="66.140625" customWidth="1"/>
    <col min="7" max="7" width="17.140625" customWidth="1"/>
    <col min="8" max="8" width="10.7109375" customWidth="1"/>
  </cols>
  <sheetData>
    <row r="1" spans="1:9" ht="27.75" customHeight="1" x14ac:dyDescent="0.45">
      <c r="A1" s="16" t="s">
        <v>12</v>
      </c>
      <c r="B1" s="17"/>
      <c r="C1" s="17"/>
      <c r="D1" s="17"/>
      <c r="E1" s="17"/>
      <c r="F1" s="17"/>
      <c r="G1" s="17"/>
      <c r="H1" s="17"/>
      <c r="I1" s="17"/>
    </row>
    <row r="2" spans="1:9" ht="28.5" x14ac:dyDescent="0.75">
      <c r="A2" s="14" t="s">
        <v>25</v>
      </c>
      <c r="B2" s="14"/>
      <c r="C2" s="14"/>
      <c r="D2" s="14"/>
      <c r="E2" s="14"/>
      <c r="F2" s="14"/>
      <c r="G2" s="14"/>
      <c r="H2" s="14"/>
      <c r="I2" s="14"/>
    </row>
    <row r="3" spans="1:9" ht="25.5" x14ac:dyDescent="0.7">
      <c r="A3" s="15" t="s">
        <v>14</v>
      </c>
      <c r="B3" s="15"/>
      <c r="C3" s="15"/>
      <c r="D3" s="15"/>
      <c r="E3" s="15"/>
      <c r="F3" s="15"/>
      <c r="G3" s="15"/>
      <c r="H3" s="15"/>
      <c r="I3" s="15"/>
    </row>
    <row r="4" spans="1:9" ht="9" customHeight="1" x14ac:dyDescent="0.7">
      <c r="A4" s="6"/>
      <c r="B4" s="6"/>
      <c r="C4" s="6"/>
      <c r="D4" s="6"/>
      <c r="E4" s="6"/>
      <c r="F4" s="6"/>
      <c r="G4" s="6"/>
      <c r="H4" s="6"/>
      <c r="I4" s="6"/>
    </row>
    <row r="5" spans="1:9" ht="18" x14ac:dyDescent="0.45">
      <c r="A5" s="1" t="s">
        <v>1</v>
      </c>
      <c r="B5" s="1" t="s">
        <v>0</v>
      </c>
      <c r="C5" s="10" t="s">
        <v>16</v>
      </c>
      <c r="D5" s="2" t="s">
        <v>13</v>
      </c>
      <c r="E5" s="1" t="s">
        <v>3</v>
      </c>
      <c r="F5" s="1" t="s">
        <v>4</v>
      </c>
      <c r="G5" s="1" t="s">
        <v>15</v>
      </c>
      <c r="H5" s="1" t="s">
        <v>5</v>
      </c>
      <c r="I5" s="1" t="s">
        <v>6</v>
      </c>
    </row>
    <row r="6" spans="1:9" ht="36" x14ac:dyDescent="0.25">
      <c r="A6" s="5">
        <v>1</v>
      </c>
      <c r="B6" s="5">
        <v>6</v>
      </c>
      <c r="C6" s="5" t="s">
        <v>7</v>
      </c>
      <c r="D6" s="3" t="s">
        <v>2</v>
      </c>
      <c r="E6" s="8"/>
      <c r="F6" s="8"/>
      <c r="G6" s="9"/>
      <c r="H6" s="7">
        <f>IF(LEN(G6)=21,IF(F6&gt;0,E6/F6,0),0)</f>
        <v>0</v>
      </c>
      <c r="I6" s="13">
        <f>IF(AND(LEN(F6)=1,F6=0),50,IF(H6&gt;=2,50,IF(H6&gt;=1,25,0)))</f>
        <v>0</v>
      </c>
    </row>
    <row r="7" spans="1:9" ht="36" x14ac:dyDescent="0.25">
      <c r="A7" s="5">
        <v>2</v>
      </c>
      <c r="B7" s="5">
        <v>6</v>
      </c>
      <c r="C7" s="5" t="s">
        <v>7</v>
      </c>
      <c r="D7" s="3" t="s">
        <v>17</v>
      </c>
      <c r="E7" s="8"/>
      <c r="F7" s="8"/>
      <c r="G7" s="9"/>
      <c r="H7" s="11">
        <f>IF(LEN(G7)=21,IF(F7&gt;0,E7/F7,0),0)</f>
        <v>0</v>
      </c>
      <c r="I7" s="13">
        <f>IF(AND(LEN(F7)=1,F7=0),50,IF(H7&gt;=0.7,100/2,IF(H7&gt;=0.6,80/2,IF(H7&gt;=0.5,60/2,IF(H7&gt;=0.4,40/2,IF(H7&gt;=0.3,20/2,0))))))</f>
        <v>0</v>
      </c>
    </row>
    <row r="8" spans="1:9" ht="24" x14ac:dyDescent="0.25">
      <c r="A8" s="5"/>
      <c r="B8" s="5"/>
      <c r="C8" s="5"/>
      <c r="D8" s="3"/>
      <c r="E8" s="12"/>
      <c r="F8" s="12"/>
      <c r="G8" s="18" t="str">
        <f>"مجموع امتیاز ماده " &amp; B7 &amp; " " &amp; IF(C7="-","","-" &amp; C7)</f>
        <v xml:space="preserve">مجموع امتیاز ماده 6 </v>
      </c>
      <c r="H8" s="19"/>
      <c r="I8" s="4">
        <f>SUM(I6:I7)</f>
        <v>0</v>
      </c>
    </row>
    <row r="9" spans="1:9" ht="36" x14ac:dyDescent="0.25">
      <c r="A9" s="5">
        <v>3</v>
      </c>
      <c r="B9" s="5">
        <v>17</v>
      </c>
      <c r="C9" s="5" t="s">
        <v>8</v>
      </c>
      <c r="D9" s="3" t="s">
        <v>18</v>
      </c>
      <c r="E9" s="8"/>
      <c r="F9" s="8"/>
      <c r="G9" s="9"/>
      <c r="H9" s="11">
        <f t="shared" ref="H9:H17" si="0">IF(LEN(G9)=21,IF(F9&gt;0,E9/F9,0),0)</f>
        <v>0</v>
      </c>
      <c r="I9" s="13">
        <f>IF(AND(LEN(F9)=1,F9=0),70,IF(H9&gt;=1,70,IF(H9&gt;=0.8,50,IF(H9&gt;=0.6,30,IF(H9&gt;=0.4,10,0)))))</f>
        <v>0</v>
      </c>
    </row>
    <row r="10" spans="1:9" ht="54" x14ac:dyDescent="0.25">
      <c r="A10" s="5">
        <v>4</v>
      </c>
      <c r="B10" s="5">
        <v>17</v>
      </c>
      <c r="C10" s="5" t="s">
        <v>8</v>
      </c>
      <c r="D10" s="3" t="s">
        <v>19</v>
      </c>
      <c r="E10" s="8"/>
      <c r="F10" s="8"/>
      <c r="G10" s="9"/>
      <c r="H10" s="11">
        <f t="shared" si="0"/>
        <v>0</v>
      </c>
      <c r="I10" s="13">
        <f>IF(AND(LEN(F10)=1,F10=0),30,IF(H10&gt;=1,30,IF(H10&gt;=0.8,20,IF(H10&gt;=0.6,10,0))))</f>
        <v>0</v>
      </c>
    </row>
    <row r="11" spans="1:9" ht="24" x14ac:dyDescent="0.25">
      <c r="A11" s="5"/>
      <c r="B11" s="5"/>
      <c r="C11" s="5"/>
      <c r="D11" s="3"/>
      <c r="E11" s="12"/>
      <c r="F11" s="12"/>
      <c r="G11" s="18" t="str">
        <f>" مجموع امتیاز ماده" &amp; B10 &amp; " " &amp; IF(C10="-","","- " &amp; C10)</f>
        <v xml:space="preserve"> مجموع امتیاز ماده17 - الف</v>
      </c>
      <c r="H11" s="19"/>
      <c r="I11" s="4">
        <f>SUM(I9:I10)</f>
        <v>0</v>
      </c>
    </row>
    <row r="12" spans="1:9" ht="54" x14ac:dyDescent="0.25">
      <c r="A12" s="5">
        <v>5</v>
      </c>
      <c r="B12" s="5">
        <v>17</v>
      </c>
      <c r="C12" s="5" t="s">
        <v>9</v>
      </c>
      <c r="D12" s="3" t="s">
        <v>20</v>
      </c>
      <c r="E12" s="8"/>
      <c r="F12" s="8"/>
      <c r="G12" s="9"/>
      <c r="H12" s="11">
        <f t="shared" si="0"/>
        <v>0</v>
      </c>
      <c r="I12" s="4">
        <f>IF(AND(LEN(F12)=1,F12=0),100,IF(H12&gt;=1,100,IF(H12&gt;=0.8,80,IF(H12&gt;=0.6,50,IF(H12&gt;=0.4,20,0)))))</f>
        <v>0</v>
      </c>
    </row>
    <row r="13" spans="1:9" ht="36" x14ac:dyDescent="0.25">
      <c r="A13" s="5">
        <v>6</v>
      </c>
      <c r="B13" s="5">
        <v>17</v>
      </c>
      <c r="C13" s="5" t="s">
        <v>10</v>
      </c>
      <c r="D13" s="3" t="s">
        <v>21</v>
      </c>
      <c r="E13" s="8"/>
      <c r="F13" s="8"/>
      <c r="G13" s="9"/>
      <c r="H13" s="11">
        <f t="shared" si="0"/>
        <v>0</v>
      </c>
      <c r="I13" s="4">
        <f>IF(AND(LEN(F13)=1,F13=0),100,IF(H13&gt;=1,100,IF(H13&gt;=0.8,80,IF(H13&gt;=0.6,50,IF(H13&gt;=0.4,20,0)))))</f>
        <v>0</v>
      </c>
    </row>
    <row r="14" spans="1:9" ht="54" x14ac:dyDescent="0.25">
      <c r="A14" s="5">
        <v>7</v>
      </c>
      <c r="B14" s="5">
        <v>17</v>
      </c>
      <c r="C14" s="5" t="s">
        <v>11</v>
      </c>
      <c r="D14" s="3" t="s">
        <v>22</v>
      </c>
      <c r="E14" s="8"/>
      <c r="F14" s="8"/>
      <c r="G14" s="9"/>
      <c r="H14" s="11">
        <f t="shared" si="0"/>
        <v>0</v>
      </c>
      <c r="I14" s="4">
        <f>IF(AND(LEN(F14)=1,F14=0),100,IF(H14&gt;=1,100,IF(H14&gt;=0.8,80,IF(H14&gt;=0.6,50,IF(H14&gt;=0.4,20,0)))))</f>
        <v>0</v>
      </c>
    </row>
    <row r="15" spans="1:9" ht="36" x14ac:dyDescent="0.25">
      <c r="A15" s="5">
        <v>8</v>
      </c>
      <c r="B15" s="5">
        <v>20</v>
      </c>
      <c r="C15" s="5" t="s">
        <v>7</v>
      </c>
      <c r="D15" s="3" t="s">
        <v>26</v>
      </c>
      <c r="E15" s="8"/>
      <c r="F15" s="8"/>
      <c r="G15" s="9"/>
      <c r="H15" s="11">
        <f t="shared" si="0"/>
        <v>0</v>
      </c>
      <c r="I15" s="4">
        <f>IF(H15&gt;=1,100,IF(H15&gt;=0.8,80,IF(H15&gt;=0.6,30,0)))</f>
        <v>0</v>
      </c>
    </row>
    <row r="16" spans="1:9" ht="54" x14ac:dyDescent="0.25">
      <c r="A16" s="5">
        <v>9</v>
      </c>
      <c r="B16" s="5">
        <v>22</v>
      </c>
      <c r="C16" s="5" t="s">
        <v>7</v>
      </c>
      <c r="D16" s="3" t="s">
        <v>23</v>
      </c>
      <c r="E16" s="8"/>
      <c r="F16" s="8"/>
      <c r="G16" s="9"/>
      <c r="H16" s="11">
        <f t="shared" si="0"/>
        <v>0</v>
      </c>
      <c r="I16" s="4">
        <f>IF(AND(LEN(F16)=1,F16=0),100,IF(H16&gt;=1,100,IF(H16&gt;=0.8,80,IF(H16&gt;=0.6,60,IF(H16&gt;=0.4,40,IF(H16&gt;=0.2,20,0))))))</f>
        <v>0</v>
      </c>
    </row>
    <row r="17" spans="1:9" ht="36" x14ac:dyDescent="0.25">
      <c r="A17" s="5">
        <v>10</v>
      </c>
      <c r="B17" s="5">
        <v>22</v>
      </c>
      <c r="C17" s="5">
        <v>3</v>
      </c>
      <c r="D17" s="3" t="s">
        <v>24</v>
      </c>
      <c r="E17" s="8"/>
      <c r="F17" s="8"/>
      <c r="G17" s="9"/>
      <c r="H17" s="11">
        <f t="shared" si="0"/>
        <v>0</v>
      </c>
      <c r="I17" s="4">
        <f>IF(AND(LEN(F17)=1,F17=0),100,IF(H17&gt;=1,100,IF(H17&gt;=0.8,80,IF(H17&gt;=0.6,60,IF(H17&gt;=0.4,40,IF(H17&gt;=0.2,20,0))))))</f>
        <v>0</v>
      </c>
    </row>
  </sheetData>
  <sheetProtection algorithmName="SHA-512" hashValue="GQjEUtJqeBh+2FzqF34CjjwgDtyeAlmJpum3iCwtCYlVN/pbevNEKpRt2bEPTU/ypmdOtTDrESFfeB7BCdfCuw==" saltValue="ppuWAjuIeDocKsfdE0/paw==" spinCount="100000" sheet="1" objects="1" scenarios="1"/>
  <dataConsolidate/>
  <mergeCells count="5">
    <mergeCell ref="A2:I2"/>
    <mergeCell ref="A3:I3"/>
    <mergeCell ref="A1:I1"/>
    <mergeCell ref="G8:H8"/>
    <mergeCell ref="G11:H11"/>
  </mergeCells>
  <dataValidations disablePrompts="1" count="3">
    <dataValidation type="list" allowBlank="1" showInputMessage="1" showErrorMessage="1" error="لطفا تنها یکی از دو وضعیت ارائه یا عدم ارائه مستندات را از لیست انتخاب نمایید" sqref="G6:G7 G9:G10 G12:G17">
      <formula1>"مستندات ارائه شده است, عدم ارائه مستندات"</formula1>
    </dataValidation>
    <dataValidation allowBlank="1" showInputMessage="1" showErrorMessage="1" prompt="میانگین زمان استفاده سه فرزندی ها" sqref="E6"/>
    <dataValidation allowBlank="1" showInputMessage="1" showErrorMessage="1" prompt="میانگین زمان استفاده کمتر از سه فرزندی ها" sqref="F6"/>
  </dataValidations>
  <printOptions horizontalCentered="1" verticalCentered="1"/>
  <pageMargins left="0.2" right="0.2" top="0.4" bottom="0.4"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c:creator>
  <cp:lastModifiedBy>محبوبه روشنی</cp:lastModifiedBy>
  <cp:lastPrinted>2024-02-17T04:41:05Z</cp:lastPrinted>
  <dcterms:created xsi:type="dcterms:W3CDTF">2024-02-12T04:52:00Z</dcterms:created>
  <dcterms:modified xsi:type="dcterms:W3CDTF">2025-03-25T06:56:11Z</dcterms:modified>
</cp:coreProperties>
</file>